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5345" windowHeight="4635"/>
  </bookViews>
  <sheets>
    <sheet name="EOQ example" sheetId="1" r:id="rId1"/>
    <sheet name="Chart data" sheetId="2" r:id="rId2"/>
  </sheets>
  <calcPr calcId="152511"/>
</workbook>
</file>

<file path=xl/calcChain.xml><?xml version="1.0" encoding="utf-8"?>
<calcChain xmlns="http://schemas.openxmlformats.org/spreadsheetml/2006/main">
  <c r="C11" i="1" l="1"/>
  <c r="G11" i="1" l="1"/>
  <c r="G10" i="1"/>
  <c r="C10" i="1"/>
  <c r="C5" i="1"/>
  <c r="E7" i="2" l="1"/>
  <c r="D7" i="2"/>
  <c r="D9" i="2"/>
  <c r="D12" i="2" l="1"/>
  <c r="E6" i="2"/>
  <c r="D6" i="2"/>
  <c r="C6" i="2"/>
  <c r="E5" i="2"/>
  <c r="D5" i="2"/>
  <c r="E4" i="2"/>
  <c r="D4" i="2"/>
  <c r="C4" i="2"/>
  <c r="D11" i="2" l="1"/>
  <c r="E16" i="2" s="1"/>
  <c r="G16" i="2" s="1"/>
  <c r="F16" i="2" l="1"/>
  <c r="E17" i="2"/>
  <c r="H16" i="2" l="1"/>
  <c r="E18" i="2"/>
  <c r="G17" i="2"/>
  <c r="F17" i="2"/>
  <c r="H17" i="2" l="1"/>
  <c r="G18" i="2"/>
  <c r="E19" i="2"/>
  <c r="F18" i="2"/>
  <c r="H18" i="2" l="1"/>
  <c r="G19" i="2"/>
  <c r="E20" i="2"/>
  <c r="F19" i="2"/>
  <c r="H19" i="2" l="1"/>
  <c r="E21" i="2"/>
  <c r="G20" i="2"/>
  <c r="F20" i="2"/>
  <c r="H20" i="2" l="1"/>
  <c r="G21" i="2"/>
  <c r="E22" i="2"/>
  <c r="F21" i="2"/>
  <c r="H21" i="2" l="1"/>
  <c r="G22" i="2"/>
  <c r="E23" i="2"/>
  <c r="F22" i="2"/>
  <c r="H22" i="2" l="1"/>
  <c r="E24" i="2"/>
  <c r="G23" i="2"/>
  <c r="F23" i="2"/>
  <c r="H23" i="2" l="1"/>
  <c r="G24" i="2"/>
  <c r="E25" i="2"/>
  <c r="F24" i="2"/>
  <c r="H24" i="2" l="1"/>
  <c r="G25" i="2"/>
  <c r="E26" i="2"/>
  <c r="F25" i="2"/>
  <c r="H25" i="2" l="1"/>
  <c r="E27" i="2"/>
  <c r="G26" i="2"/>
  <c r="F26" i="2"/>
  <c r="H26" i="2" l="1"/>
  <c r="G27" i="2"/>
  <c r="E28" i="2"/>
  <c r="F27" i="2"/>
  <c r="H27" i="2" l="1"/>
  <c r="G28" i="2"/>
  <c r="E29" i="2"/>
  <c r="F28" i="2"/>
  <c r="H28" i="2" l="1"/>
  <c r="E30" i="2"/>
  <c r="G29" i="2"/>
  <c r="F29" i="2"/>
  <c r="H29" i="2" l="1"/>
  <c r="G30" i="2"/>
  <c r="E31" i="2"/>
  <c r="F30" i="2"/>
  <c r="H30" i="2" l="1"/>
  <c r="G31" i="2"/>
  <c r="E32" i="2"/>
  <c r="F31" i="2"/>
  <c r="H31" i="2" l="1"/>
  <c r="G32" i="2"/>
  <c r="E33" i="2"/>
  <c r="F32" i="2"/>
  <c r="H32" i="2" l="1"/>
  <c r="E34" i="2"/>
  <c r="G33" i="2"/>
  <c r="F33" i="2"/>
  <c r="H33" i="2" l="1"/>
  <c r="G34" i="2"/>
  <c r="E35" i="2"/>
  <c r="F34" i="2"/>
  <c r="H34" i="2" l="1"/>
  <c r="G35" i="2"/>
  <c r="F35" i="2"/>
  <c r="H35" i="2" l="1"/>
</calcChain>
</file>

<file path=xl/sharedStrings.xml><?xml version="1.0" encoding="utf-8"?>
<sst xmlns="http://schemas.openxmlformats.org/spreadsheetml/2006/main" count="27" uniqueCount="27">
  <si>
    <t>Annual Requirements or Demand</t>
  </si>
  <si>
    <t xml:space="preserve">C = </t>
  </si>
  <si>
    <t>Purchase cost per Unit</t>
  </si>
  <si>
    <t>(rounded number)</t>
  </si>
  <si>
    <t xml:space="preserve">EOQ = </t>
  </si>
  <si>
    <t>Min Q</t>
  </si>
  <si>
    <t>Max Q</t>
  </si>
  <si>
    <t>Q</t>
  </si>
  <si>
    <t>Annual Order Cost</t>
  </si>
  <si>
    <t>Annual Holding Cost</t>
  </si>
  <si>
    <t>Total Cost</t>
  </si>
  <si>
    <t>Economic Order Quantity</t>
  </si>
  <si>
    <t>Using this inventory management system, every time that you need to order this item, you buy EOQ of them!</t>
  </si>
  <si>
    <t>When to order is another question….  See the next assignment to compute the Reorder Point.</t>
  </si>
  <si>
    <t xml:space="preserve">A = </t>
  </si>
  <si>
    <t xml:space="preserve">B = </t>
  </si>
  <si>
    <t>Demand =</t>
  </si>
  <si>
    <t>Annual Usage, in dollars</t>
  </si>
  <si>
    <t>Administrative costs per order of placing the order</t>
  </si>
  <si>
    <t xml:space="preserve">Cost per item = </t>
  </si>
  <si>
    <t>Carrying costs of the inventory (expressed as an annual percentage of the inventory dollar value)</t>
  </si>
  <si>
    <t>$/year    $/order</t>
  </si>
  <si>
    <t>C =</t>
  </si>
  <si>
    <t>(exact value)</t>
  </si>
  <si>
    <t>EOQ value =</t>
  </si>
  <si>
    <t>EOQ units =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</si>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</sst>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>
    <font>
      <sz val="11"/>
      <color indexed="8"/>
      <name val="Calibri"/>
      <charset val="134"/>
    </font>
    <font>
      <sz val="11"/>
      <color indexed="8"/>
      <name val="Calibri"/>
      <family val="2"/>
    </font>
    <font>
      <b/>
      <sz val="18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165" fontId="0" fillId="0" borderId="0" xfId="1" applyNumberFormat="1" applyFont="1" applyAlignment="1"/>
    <xf numFmtId="44" fontId="0" fillId="0" borderId="0" xfId="2" applyFont="1" applyAlignment="1"/>
    <xf numFmtId="9" fontId="0" fillId="0" borderId="0" xfId="3" applyFont="1" applyAlignment="1"/>
    <xf numFmtId="164" fontId="0" fillId="0" borderId="0" xfId="2" applyNumberFormat="1" applyFont="1" applyAlignment="1"/>
    <xf numFmtId="164" fontId="0" fillId="0" borderId="0" xfId="0" applyNumberForma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165" fontId="3" fillId="5" borderId="1" xfId="1" applyNumberFormat="1" applyFont="1" applyFill="1" applyBorder="1" applyAlignment="1"/>
    <xf numFmtId="44" fontId="3" fillId="5" borderId="1" xfId="2" applyFont="1" applyFill="1" applyBorder="1" applyAlignment="1"/>
    <xf numFmtId="164" fontId="3" fillId="2" borderId="1" xfId="2" applyNumberFormat="1" applyFont="1" applyFill="1" applyBorder="1" applyAlignment="1"/>
    <xf numFmtId="0" fontId="3" fillId="0" borderId="0" xfId="0" applyFont="1" applyFill="1" applyAlignment="1"/>
    <xf numFmtId="9" fontId="3" fillId="5" borderId="1" xfId="0" applyNumberFormat="1" applyFont="1" applyFill="1" applyBorder="1" applyAlignment="1"/>
    <xf numFmtId="44" fontId="3" fillId="2" borderId="2" xfId="2" applyFont="1" applyFill="1" applyBorder="1" applyAlignment="1"/>
    <xf numFmtId="44" fontId="3" fillId="0" borderId="0" xfId="0" applyNumberFormat="1" applyFont="1" applyAlignment="1"/>
    <xf numFmtId="0" fontId="4" fillId="3" borderId="3" xfId="1" applyNumberFormat="1" applyFont="1" applyFill="1" applyBorder="1" applyAlignment="1">
      <alignment horizontal="center"/>
    </xf>
    <xf numFmtId="43" fontId="3" fillId="0" borderId="0" xfId="0" applyNumberFormat="1" applyFont="1" applyAlignment="1"/>
    <xf numFmtId="0" fontId="5" fillId="0" borderId="0" xfId="0" applyFont="1" applyAlignment="1"/>
    <xf numFmtId="0" fontId="3" fillId="4" borderId="0" xfId="0" applyFont="1" applyFill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title>
      <c:tx>
        <c:rich>
          <a:bodyPr rot="0" vert="horz"/>
          <a:lstStyle/>
          <a:p>
            <a:pPr algn="ctr">
              <a:defRPr sz="14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Inventory Costs</a:t>
            </a:r>
          </a:p>
        </c:rich>
      </c:tx>
      <c:layout>
        <c:manualLayout>
          <c:xMode val="edge"/>
          <c:yMode val="edge"/>
          <c:x val="0.32819383259911894"/>
          <c:y val="2.8268551236749116E-2"/>
        </c:manualLayout>
      </c:layout>
      <c:overlay val="0"/>
      <c:spPr>
        <a:noFill/>
        <a:ln>
          <a:noFill/>
        </a:ln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Holding Cost</c:v>
          </c:tx>
          <c:spPr>
            <a:ln w="12700">
              <a:solidFill>
                <a:srgbClr val="5B9BD5"/>
              </a:solidFill>
              <a:prstDash val="solid"/>
            </a:ln>
          </c:spPr>
          <c:marker>
            <c:symbol val="none"/>
          </c:marker>
          <c:xVal>
            <c:numRef>
              <c:f>'Chart data'!$E$16:$E$35</c:f>
              <c:numCache>
                <c:formatCode>General</c:formatCode>
                <c:ptCount val="20"/>
                <c:pt idx="0">
                  <c:v>24.400000000000002</c:v>
                </c:pt>
                <c:pt idx="1">
                  <c:v>48.8</c:v>
                </c:pt>
                <c:pt idx="2">
                  <c:v>73.199999999999989</c:v>
                </c:pt>
                <c:pt idx="3">
                  <c:v>97.6</c:v>
                </c:pt>
                <c:pt idx="4">
                  <c:v>122</c:v>
                </c:pt>
                <c:pt idx="5">
                  <c:v>146.4</c:v>
                </c:pt>
                <c:pt idx="6">
                  <c:v>170.8</c:v>
                </c:pt>
                <c:pt idx="7">
                  <c:v>195.20000000000002</c:v>
                </c:pt>
                <c:pt idx="8">
                  <c:v>219.60000000000002</c:v>
                </c:pt>
                <c:pt idx="9">
                  <c:v>244.00000000000003</c:v>
                </c:pt>
                <c:pt idx="10">
                  <c:v>268.40000000000003</c:v>
                </c:pt>
                <c:pt idx="11">
                  <c:v>292.8</c:v>
                </c:pt>
                <c:pt idx="12">
                  <c:v>317.2</c:v>
                </c:pt>
                <c:pt idx="13">
                  <c:v>341.59999999999997</c:v>
                </c:pt>
                <c:pt idx="14">
                  <c:v>365.99999999999994</c:v>
                </c:pt>
                <c:pt idx="15">
                  <c:v>390.39999999999992</c:v>
                </c:pt>
                <c:pt idx="16">
                  <c:v>414.7999999999999</c:v>
                </c:pt>
                <c:pt idx="17">
                  <c:v>439.19999999999987</c:v>
                </c:pt>
                <c:pt idx="18">
                  <c:v>463.59999999999985</c:v>
                </c:pt>
                <c:pt idx="19">
                  <c:v>487.99999999999983</c:v>
                </c:pt>
              </c:numCache>
            </c:numRef>
          </c:xVal>
          <c:yVal>
            <c:numRef>
              <c:f>'Chart data'!$G$16:$G$35</c:f>
              <c:numCache>
                <c:formatCode>_("$"* #,##0_);_("$"* \(#,##0\);_("$"* "-"??_);_(@_)</c:formatCode>
                <c:ptCount val="20"/>
                <c:pt idx="0">
                  <c:v>512.40000000000009</c:v>
                </c:pt>
                <c:pt idx="1">
                  <c:v>1024.8</c:v>
                </c:pt>
                <c:pt idx="2">
                  <c:v>1537.1999999999998</c:v>
                </c:pt>
                <c:pt idx="3">
                  <c:v>2049.6</c:v>
                </c:pt>
                <c:pt idx="4">
                  <c:v>2562.0000000000005</c:v>
                </c:pt>
                <c:pt idx="5">
                  <c:v>3074.4000000000005</c:v>
                </c:pt>
                <c:pt idx="6">
                  <c:v>3586.8</c:v>
                </c:pt>
                <c:pt idx="7">
                  <c:v>4099.2000000000007</c:v>
                </c:pt>
                <c:pt idx="8">
                  <c:v>4611.6000000000013</c:v>
                </c:pt>
                <c:pt idx="9">
                  <c:v>5124.0000000000009</c:v>
                </c:pt>
                <c:pt idx="10">
                  <c:v>5636.4000000000015</c:v>
                </c:pt>
                <c:pt idx="11">
                  <c:v>6148.8000000000011</c:v>
                </c:pt>
                <c:pt idx="12">
                  <c:v>6661.2</c:v>
                </c:pt>
                <c:pt idx="13">
                  <c:v>7173.5999999999995</c:v>
                </c:pt>
                <c:pt idx="14">
                  <c:v>7685.9999999999991</c:v>
                </c:pt>
                <c:pt idx="15">
                  <c:v>8198.4</c:v>
                </c:pt>
                <c:pt idx="16">
                  <c:v>8710.7999999999975</c:v>
                </c:pt>
                <c:pt idx="17">
                  <c:v>9223.1999999999971</c:v>
                </c:pt>
                <c:pt idx="18">
                  <c:v>9735.5999999999967</c:v>
                </c:pt>
                <c:pt idx="19">
                  <c:v>10247.999999999996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080-4070-BD92-7909C097F4CA}"/>
            </c:ext>
          </c:extLst>
        </c:ser>
        <c:ser>
          <c:idx val="1"/>
          <c:order val="1"/>
          <c:tx>
            <c:v>Ordering Costs</c:v>
          </c:tx>
          <c:spPr>
            <a:ln w="12700">
              <a:solidFill>
                <a:srgbClr val="ED7D31"/>
              </a:solidFill>
              <a:prstDash val="solid"/>
            </a:ln>
          </c:spPr>
          <c:marker>
            <c:symbol val="none"/>
          </c:marker>
          <c:xVal>
            <c:numRef>
              <c:f>'Chart data'!$E$16:$E$35</c:f>
              <c:numCache>
                <c:formatCode>General</c:formatCode>
                <c:ptCount val="20"/>
                <c:pt idx="0">
                  <c:v>24.400000000000002</c:v>
                </c:pt>
                <c:pt idx="1">
                  <c:v>48.8</c:v>
                </c:pt>
                <c:pt idx="2">
                  <c:v>73.199999999999989</c:v>
                </c:pt>
                <c:pt idx="3">
                  <c:v>97.6</c:v>
                </c:pt>
                <c:pt idx="4">
                  <c:v>122</c:v>
                </c:pt>
                <c:pt idx="5">
                  <c:v>146.4</c:v>
                </c:pt>
                <c:pt idx="6">
                  <c:v>170.8</c:v>
                </c:pt>
                <c:pt idx="7">
                  <c:v>195.20000000000002</c:v>
                </c:pt>
                <c:pt idx="8">
                  <c:v>219.60000000000002</c:v>
                </c:pt>
                <c:pt idx="9">
                  <c:v>244.00000000000003</c:v>
                </c:pt>
                <c:pt idx="10">
                  <c:v>268.40000000000003</c:v>
                </c:pt>
                <c:pt idx="11">
                  <c:v>292.8</c:v>
                </c:pt>
                <c:pt idx="12">
                  <c:v>317.2</c:v>
                </c:pt>
                <c:pt idx="13">
                  <c:v>341.59999999999997</c:v>
                </c:pt>
                <c:pt idx="14">
                  <c:v>365.99999999999994</c:v>
                </c:pt>
                <c:pt idx="15">
                  <c:v>390.39999999999992</c:v>
                </c:pt>
                <c:pt idx="16">
                  <c:v>414.7999999999999</c:v>
                </c:pt>
                <c:pt idx="17">
                  <c:v>439.19999999999987</c:v>
                </c:pt>
                <c:pt idx="18">
                  <c:v>463.59999999999985</c:v>
                </c:pt>
                <c:pt idx="19">
                  <c:v>487.99999999999983</c:v>
                </c:pt>
              </c:numCache>
            </c:numRef>
          </c:xVal>
          <c:yVal>
            <c:numRef>
              <c:f>'Chart data'!$F$16:$F$35</c:f>
              <c:numCache>
                <c:formatCode>_("$"* #,##0_);_("$"* \(#,##0\);_("$"* "-"??_);_(@_)</c:formatCode>
                <c:ptCount val="20"/>
                <c:pt idx="0">
                  <c:v>51229.508196721305</c:v>
                </c:pt>
                <c:pt idx="1">
                  <c:v>25614.754098360656</c:v>
                </c:pt>
                <c:pt idx="2">
                  <c:v>17076.502732240438</c:v>
                </c:pt>
                <c:pt idx="3">
                  <c:v>12807.377049180328</c:v>
                </c:pt>
                <c:pt idx="4">
                  <c:v>10245.901639344263</c:v>
                </c:pt>
                <c:pt idx="5">
                  <c:v>8538.2513661202174</c:v>
                </c:pt>
                <c:pt idx="6">
                  <c:v>7318.5011709601868</c:v>
                </c:pt>
                <c:pt idx="7">
                  <c:v>6403.6885245901631</c:v>
                </c:pt>
                <c:pt idx="8">
                  <c:v>5692.1675774134783</c:v>
                </c:pt>
                <c:pt idx="9">
                  <c:v>5122.9508196721308</c:v>
                </c:pt>
                <c:pt idx="10">
                  <c:v>4657.2280178837545</c:v>
                </c:pt>
                <c:pt idx="11">
                  <c:v>4269.1256830601087</c:v>
                </c:pt>
                <c:pt idx="12">
                  <c:v>3940.7313997477936</c:v>
                </c:pt>
                <c:pt idx="13">
                  <c:v>3659.2505854800938</c:v>
                </c:pt>
                <c:pt idx="14">
                  <c:v>3415.300546448088</c:v>
                </c:pt>
                <c:pt idx="15">
                  <c:v>3201.8442622950824</c:v>
                </c:pt>
                <c:pt idx="16">
                  <c:v>3013.5004821600778</c:v>
                </c:pt>
                <c:pt idx="17">
                  <c:v>2846.0837887067405</c:v>
                </c:pt>
                <c:pt idx="18">
                  <c:v>2696.2899050905962</c:v>
                </c:pt>
                <c:pt idx="19">
                  <c:v>2561.4754098360668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5080-4070-BD92-7909C097F4CA}"/>
            </c:ext>
          </c:extLst>
        </c:ser>
        <c:ser>
          <c:idx val="2"/>
          <c:order val="2"/>
          <c:tx>
            <c:v>Total Cost</c:v>
          </c:tx>
          <c:spPr>
            <a:ln w="12700">
              <a:solidFill>
                <a:srgbClr val="A5A5A5"/>
              </a:solidFill>
              <a:prstDash val="solid"/>
            </a:ln>
          </c:spPr>
          <c:marker>
            <c:symbol val="none"/>
          </c:marker>
          <c:xVal>
            <c:numRef>
              <c:f>'Chart data'!$E$16:$E$35</c:f>
              <c:numCache>
                <c:formatCode>General</c:formatCode>
                <c:ptCount val="20"/>
                <c:pt idx="0">
                  <c:v>24.400000000000002</c:v>
                </c:pt>
                <c:pt idx="1">
                  <c:v>48.8</c:v>
                </c:pt>
                <c:pt idx="2">
                  <c:v>73.199999999999989</c:v>
                </c:pt>
                <c:pt idx="3">
                  <c:v>97.6</c:v>
                </c:pt>
                <c:pt idx="4">
                  <c:v>122</c:v>
                </c:pt>
                <c:pt idx="5">
                  <c:v>146.4</c:v>
                </c:pt>
                <c:pt idx="6">
                  <c:v>170.8</c:v>
                </c:pt>
                <c:pt idx="7">
                  <c:v>195.20000000000002</c:v>
                </c:pt>
                <c:pt idx="8">
                  <c:v>219.60000000000002</c:v>
                </c:pt>
                <c:pt idx="9">
                  <c:v>244.00000000000003</c:v>
                </c:pt>
                <c:pt idx="10">
                  <c:v>268.40000000000003</c:v>
                </c:pt>
                <c:pt idx="11">
                  <c:v>292.8</c:v>
                </c:pt>
                <c:pt idx="12">
                  <c:v>317.2</c:v>
                </c:pt>
                <c:pt idx="13">
                  <c:v>341.59999999999997</c:v>
                </c:pt>
                <c:pt idx="14">
                  <c:v>365.99999999999994</c:v>
                </c:pt>
                <c:pt idx="15">
                  <c:v>390.39999999999992</c:v>
                </c:pt>
                <c:pt idx="16">
                  <c:v>414.7999999999999</c:v>
                </c:pt>
                <c:pt idx="17">
                  <c:v>439.19999999999987</c:v>
                </c:pt>
                <c:pt idx="18">
                  <c:v>463.59999999999985</c:v>
                </c:pt>
                <c:pt idx="19">
                  <c:v>487.99999999999983</c:v>
                </c:pt>
              </c:numCache>
            </c:numRef>
          </c:xVal>
          <c:yVal>
            <c:numRef>
              <c:f>'Chart data'!$H$16:$H$35</c:f>
              <c:numCache>
                <c:formatCode>_("$"* #,##0_);_("$"* \(#,##0\);_("$"* "-"??_);_(@_)</c:formatCode>
                <c:ptCount val="20"/>
                <c:pt idx="0">
                  <c:v>51741.908196721306</c:v>
                </c:pt>
                <c:pt idx="1">
                  <c:v>26639.554098360655</c:v>
                </c:pt>
                <c:pt idx="2">
                  <c:v>18613.702732240439</c:v>
                </c:pt>
                <c:pt idx="3">
                  <c:v>14856.977049180328</c:v>
                </c:pt>
                <c:pt idx="4">
                  <c:v>12807.901639344263</c:v>
                </c:pt>
                <c:pt idx="5">
                  <c:v>11612.651366120219</c:v>
                </c:pt>
                <c:pt idx="6">
                  <c:v>10905.301170960187</c:v>
                </c:pt>
                <c:pt idx="7">
                  <c:v>10502.888524590164</c:v>
                </c:pt>
                <c:pt idx="8">
                  <c:v>10303.76757741348</c:v>
                </c:pt>
                <c:pt idx="9">
                  <c:v>10246.950819672133</c:v>
                </c:pt>
                <c:pt idx="10">
                  <c:v>10293.628017883755</c:v>
                </c:pt>
                <c:pt idx="11">
                  <c:v>10417.92568306011</c:v>
                </c:pt>
                <c:pt idx="12">
                  <c:v>10601.931399747793</c:v>
                </c:pt>
                <c:pt idx="13">
                  <c:v>10832.850585480093</c:v>
                </c:pt>
                <c:pt idx="14">
                  <c:v>11101.300546448087</c:v>
                </c:pt>
                <c:pt idx="15">
                  <c:v>11400.244262295082</c:v>
                </c:pt>
                <c:pt idx="16">
                  <c:v>11724.300482160075</c:v>
                </c:pt>
                <c:pt idx="17">
                  <c:v>12069.283788706738</c:v>
                </c:pt>
                <c:pt idx="18">
                  <c:v>12431.889905090593</c:v>
                </c:pt>
                <c:pt idx="19">
                  <c:v>12809.475409836063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5080-4070-BD92-7909C097F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0175216"/>
        <c:axId val="250168160"/>
      </c:scatterChart>
      <c:valAx>
        <c:axId val="250175216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Quantity per Order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  <c:crossAx val="250168160"/>
        <c:crosses val="autoZero"/>
        <c:crossBetween val="midCat"/>
      </c:valAx>
      <c:valAx>
        <c:axId val="250168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Annual Cost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  <c:crossAx val="250175216"/>
        <c:crosses val="autoZero"/>
        <c:crossBetween val="between"/>
      </c:valAx>
      <c:spPr>
        <a:noFill/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</c:legendEntry>
      <c:layout/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宋体"/>
              <a:ea typeface="宋体"/>
              <a:cs typeface="宋体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0</xdr:row>
      <xdr:rowOff>266700</xdr:rowOff>
    </xdr:from>
    <xdr:to>
      <xdr:col>17</xdr:col>
      <xdr:colOff>133350</xdr:colOff>
      <xdr:row>15</xdr:row>
      <xdr:rowOff>9525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466725</xdr:colOff>
      <xdr:row>17</xdr:row>
      <xdr:rowOff>9525</xdr:rowOff>
    </xdr:from>
    <xdr:to>
      <xdr:col>7</xdr:col>
      <xdr:colOff>1074704</xdr:colOff>
      <xdr:row>29</xdr:row>
      <xdr:rowOff>46382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3023ACB-5901-419C-9A8E-6FD8AC9BF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3343275"/>
          <a:ext cx="6246779" cy="232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K2" sqref="K2"/>
    </sheetView>
  </sheetViews>
  <sheetFormatPr defaultColWidth="9" defaultRowHeight="15"/>
  <cols>
    <col min="1" max="2" width="9" style="8"/>
    <col min="3" max="3" width="12.7109375" style="8" customWidth="1"/>
    <col min="4" max="4" width="12" style="8" customWidth="1"/>
    <col min="5" max="6" width="9" style="8"/>
    <col min="7" max="7" width="23.85546875" style="8" customWidth="1"/>
    <col min="8" max="8" width="16.140625" style="8" customWidth="1"/>
    <col min="9" max="16384" width="9" style="8"/>
  </cols>
  <sheetData>
    <row r="1" spans="1:7" ht="22.5">
      <c r="A1" s="7" t="s">
        <v>11</v>
      </c>
    </row>
    <row r="3" spans="1:7">
      <c r="B3" s="9" t="s">
        <v>16</v>
      </c>
      <c r="C3" s="10">
        <v>10000</v>
      </c>
      <c r="D3" s="8" t="s">
        <v>0</v>
      </c>
    </row>
    <row r="4" spans="1:7">
      <c r="B4" s="9" t="s">
        <v>19</v>
      </c>
      <c r="C4" s="11">
        <v>150</v>
      </c>
      <c r="D4" s="8" t="s">
        <v>2</v>
      </c>
    </row>
    <row r="5" spans="1:7">
      <c r="B5" s="9" t="s">
        <v>14</v>
      </c>
      <c r="C5" s="12">
        <f>C3*C4</f>
        <v>1500000</v>
      </c>
      <c r="D5" s="13" t="s">
        <v>17</v>
      </c>
      <c r="E5" s="13"/>
    </row>
    <row r="6" spans="1:7">
      <c r="B6" s="9" t="s">
        <v>15</v>
      </c>
      <c r="C6" s="11">
        <v>125</v>
      </c>
      <c r="D6" s="8" t="s">
        <v>18</v>
      </c>
    </row>
    <row r="7" spans="1:7">
      <c r="B7" s="9"/>
    </row>
    <row r="8" spans="1:7">
      <c r="B8" s="9" t="s">
        <v>1</v>
      </c>
      <c r="C8" s="14">
        <v>0.28000000000000003</v>
      </c>
      <c r="D8" s="8" t="s">
        <v>20</v>
      </c>
    </row>
    <row r="9" spans="1:7">
      <c r="B9" s="9"/>
    </row>
    <row r="10" spans="1:7">
      <c r="B10" s="9" t="s">
        <v>24</v>
      </c>
      <c r="C10" s="15">
        <f>SQRT(2*C5*C6/C8)</f>
        <v>36596.252735569993</v>
      </c>
      <c r="D10" s="8" t="s">
        <v>23</v>
      </c>
      <c r="G10" s="16">
        <f>244*C4</f>
        <v>36600</v>
      </c>
    </row>
    <row r="11" spans="1:7">
      <c r="B11" s="9" t="s">
        <v>25</v>
      </c>
      <c r="C11" s="17">
        <f>ROUNDUP(C10/C4,0)</f>
        <v>244</v>
      </c>
      <c r="D11" s="8" t="s">
        <v>3</v>
      </c>
      <c r="F11" s="18" t="s">
        <v>26</v>
      </c>
      <c r="G11" s="16">
        <f>C4</f>
        <v>150</v>
      </c>
    </row>
    <row r="13" spans="1:7">
      <c r="B13" s="19" t="s">
        <v>12</v>
      </c>
    </row>
    <row r="14" spans="1:7">
      <c r="B14" s="19"/>
    </row>
    <row r="15" spans="1:7">
      <c r="B15" s="19" t="s">
        <v>13</v>
      </c>
    </row>
    <row r="17" spans="1:11">
      <c r="A17" s="20"/>
      <c r="B17" s="20"/>
      <c r="C17" s="20"/>
      <c r="D17" s="20"/>
      <c r="E17" s="20"/>
      <c r="F17" s="20"/>
      <c r="G17" s="20"/>
      <c r="H17" s="20"/>
      <c r="I17" s="20"/>
    </row>
    <row r="20" spans="1:11">
      <c r="K20" s="8" t="s">
        <v>21</v>
      </c>
    </row>
  </sheetData>
  <pageMargins left="0.69930555555555596" right="0.69930555555555596" top="0.75" bottom="0.75" header="0.3" footer="0.3"/>
  <pageSetup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35"/>
  <sheetViews>
    <sheetView workbookViewId="0">
      <selection activeCell="E11" sqref="E11"/>
    </sheetView>
  </sheetViews>
  <sheetFormatPr defaultColWidth="9" defaultRowHeight="15"/>
  <cols>
    <col min="6" max="6" width="10.5703125" customWidth="1"/>
    <col min="7" max="7" width="12.7109375" customWidth="1"/>
    <col min="8" max="8" width="11.5703125" customWidth="1"/>
  </cols>
  <sheetData>
    <row r="4" spans="3:8">
      <c r="C4" t="str">
        <f>'EOQ example'!B3</f>
        <v>Demand =</v>
      </c>
      <c r="D4" s="1">
        <f>'EOQ example'!C3</f>
        <v>10000</v>
      </c>
      <c r="E4" t="str">
        <f>'EOQ example'!D3</f>
        <v>Annual Requirements or Demand</v>
      </c>
    </row>
    <row r="5" spans="3:8">
      <c r="D5" s="2">
        <f>'EOQ example'!C4</f>
        <v>150</v>
      </c>
      <c r="E5" t="str">
        <f>'EOQ example'!D4</f>
        <v>Purchase cost per Unit</v>
      </c>
    </row>
    <row r="6" spans="3:8">
      <c r="C6" t="str">
        <f>'EOQ example'!B6</f>
        <v xml:space="preserve">B = </v>
      </c>
      <c r="D6" s="2">
        <f>'EOQ example'!C6</f>
        <v>125</v>
      </c>
      <c r="E6" t="str">
        <f>'EOQ example'!D6</f>
        <v>Administrative costs per order of placing the order</v>
      </c>
    </row>
    <row r="7" spans="3:8">
      <c r="C7" s="6" t="s">
        <v>22</v>
      </c>
      <c r="D7" s="3">
        <f>'EOQ example'!C8</f>
        <v>0.28000000000000003</v>
      </c>
      <c r="E7" t="str">
        <f>'EOQ example'!D8</f>
        <v>Carrying costs of the inventory (expressed as an annual percentage of the inventory dollar value)</v>
      </c>
    </row>
    <row r="9" spans="3:8">
      <c r="C9" t="s">
        <v>4</v>
      </c>
      <c r="D9">
        <f>'EOQ example'!C11</f>
        <v>244</v>
      </c>
    </row>
    <row r="11" spans="3:8">
      <c r="C11" t="s">
        <v>5</v>
      </c>
      <c r="D11">
        <f>D9*0.1</f>
        <v>24.400000000000002</v>
      </c>
    </row>
    <row r="12" spans="3:8">
      <c r="C12" t="s">
        <v>6</v>
      </c>
      <c r="D12">
        <f>D9*2</f>
        <v>488</v>
      </c>
    </row>
    <row r="15" spans="3:8">
      <c r="E15" t="s">
        <v>7</v>
      </c>
      <c r="F15" t="s">
        <v>8</v>
      </c>
      <c r="G15" t="s">
        <v>9</v>
      </c>
      <c r="H15" t="s">
        <v>10</v>
      </c>
    </row>
    <row r="16" spans="3:8">
      <c r="E16">
        <f>$D$11</f>
        <v>24.400000000000002</v>
      </c>
      <c r="F16" s="4">
        <f>$D$4/E16*$D$6</f>
        <v>51229.508196721305</v>
      </c>
      <c r="G16" s="5">
        <f>E16/2*$D$7*$D$5</f>
        <v>512.40000000000009</v>
      </c>
      <c r="H16" s="5">
        <f>F16+G16</f>
        <v>51741.908196721306</v>
      </c>
    </row>
    <row r="17" spans="5:8">
      <c r="E17">
        <f>E16+$D$9/10</f>
        <v>48.8</v>
      </c>
      <c r="F17" s="4">
        <f t="shared" ref="F17" si="0">$D$4/E17*$D$6</f>
        <v>25614.754098360656</v>
      </c>
      <c r="G17" s="5">
        <f t="shared" ref="G17" si="1">E17/2*$D$7*$D$5</f>
        <v>1024.8</v>
      </c>
      <c r="H17" s="5">
        <f t="shared" ref="H17" si="2">F17+G17</f>
        <v>26639.554098360655</v>
      </c>
    </row>
    <row r="18" spans="5:8">
      <c r="E18">
        <f t="shared" ref="E18" si="3">E17+$D$9/10</f>
        <v>73.199999999999989</v>
      </c>
      <c r="F18" s="4">
        <f t="shared" ref="F18:F35" si="4">$D$4/E18*$D$6</f>
        <v>17076.502732240438</v>
      </c>
      <c r="G18" s="5">
        <f t="shared" ref="G18:G35" si="5">E18/2*$D$7*$D$5</f>
        <v>1537.1999999999998</v>
      </c>
      <c r="H18" s="5">
        <f t="shared" ref="H18:H35" si="6">F18+G18</f>
        <v>18613.702732240439</v>
      </c>
    </row>
    <row r="19" spans="5:8">
      <c r="E19">
        <f t="shared" ref="E19:E35" si="7">E18+$D$9/10</f>
        <v>97.6</v>
      </c>
      <c r="F19" s="4">
        <f t="shared" si="4"/>
        <v>12807.377049180328</v>
      </c>
      <c r="G19" s="5">
        <f t="shared" si="5"/>
        <v>2049.6</v>
      </c>
      <c r="H19" s="5">
        <f t="shared" si="6"/>
        <v>14856.977049180328</v>
      </c>
    </row>
    <row r="20" spans="5:8">
      <c r="E20">
        <f t="shared" si="7"/>
        <v>122</v>
      </c>
      <c r="F20" s="4">
        <f t="shared" si="4"/>
        <v>10245.901639344263</v>
      </c>
      <c r="G20" s="5">
        <f t="shared" si="5"/>
        <v>2562.0000000000005</v>
      </c>
      <c r="H20" s="5">
        <f t="shared" si="6"/>
        <v>12807.901639344263</v>
      </c>
    </row>
    <row r="21" spans="5:8">
      <c r="E21">
        <f t="shared" si="7"/>
        <v>146.4</v>
      </c>
      <c r="F21" s="4">
        <f t="shared" si="4"/>
        <v>8538.2513661202174</v>
      </c>
      <c r="G21" s="5">
        <f t="shared" si="5"/>
        <v>3074.4000000000005</v>
      </c>
      <c r="H21" s="5">
        <f t="shared" si="6"/>
        <v>11612.651366120219</v>
      </c>
    </row>
    <row r="22" spans="5:8">
      <c r="E22">
        <f t="shared" si="7"/>
        <v>170.8</v>
      </c>
      <c r="F22" s="4">
        <f t="shared" si="4"/>
        <v>7318.5011709601868</v>
      </c>
      <c r="G22" s="5">
        <f t="shared" si="5"/>
        <v>3586.8</v>
      </c>
      <c r="H22" s="5">
        <f t="shared" si="6"/>
        <v>10905.301170960187</v>
      </c>
    </row>
    <row r="23" spans="5:8">
      <c r="E23">
        <f t="shared" si="7"/>
        <v>195.20000000000002</v>
      </c>
      <c r="F23" s="4">
        <f t="shared" si="4"/>
        <v>6403.6885245901631</v>
      </c>
      <c r="G23" s="5">
        <f t="shared" si="5"/>
        <v>4099.2000000000007</v>
      </c>
      <c r="H23" s="5">
        <f t="shared" si="6"/>
        <v>10502.888524590164</v>
      </c>
    </row>
    <row r="24" spans="5:8">
      <c r="E24">
        <f t="shared" si="7"/>
        <v>219.60000000000002</v>
      </c>
      <c r="F24" s="4">
        <f t="shared" si="4"/>
        <v>5692.1675774134783</v>
      </c>
      <c r="G24" s="5">
        <f t="shared" si="5"/>
        <v>4611.6000000000013</v>
      </c>
      <c r="H24" s="5">
        <f t="shared" si="6"/>
        <v>10303.76757741348</v>
      </c>
    </row>
    <row r="25" spans="5:8">
      <c r="E25">
        <f t="shared" si="7"/>
        <v>244.00000000000003</v>
      </c>
      <c r="F25" s="4">
        <f t="shared" si="4"/>
        <v>5122.9508196721308</v>
      </c>
      <c r="G25" s="5">
        <f t="shared" si="5"/>
        <v>5124.0000000000009</v>
      </c>
      <c r="H25" s="5">
        <f t="shared" si="6"/>
        <v>10246.950819672133</v>
      </c>
    </row>
    <row r="26" spans="5:8">
      <c r="E26">
        <f t="shared" si="7"/>
        <v>268.40000000000003</v>
      </c>
      <c r="F26" s="4">
        <f t="shared" si="4"/>
        <v>4657.2280178837545</v>
      </c>
      <c r="G26" s="5">
        <f t="shared" si="5"/>
        <v>5636.4000000000015</v>
      </c>
      <c r="H26" s="5">
        <f t="shared" si="6"/>
        <v>10293.628017883755</v>
      </c>
    </row>
    <row r="27" spans="5:8">
      <c r="E27">
        <f t="shared" si="7"/>
        <v>292.8</v>
      </c>
      <c r="F27" s="4">
        <f t="shared" si="4"/>
        <v>4269.1256830601087</v>
      </c>
      <c r="G27" s="5">
        <f t="shared" si="5"/>
        <v>6148.8000000000011</v>
      </c>
      <c r="H27" s="5">
        <f t="shared" si="6"/>
        <v>10417.92568306011</v>
      </c>
    </row>
    <row r="28" spans="5:8">
      <c r="E28">
        <f t="shared" si="7"/>
        <v>317.2</v>
      </c>
      <c r="F28" s="4">
        <f t="shared" si="4"/>
        <v>3940.7313997477936</v>
      </c>
      <c r="G28" s="5">
        <f t="shared" si="5"/>
        <v>6661.2</v>
      </c>
      <c r="H28" s="5">
        <f t="shared" si="6"/>
        <v>10601.931399747793</v>
      </c>
    </row>
    <row r="29" spans="5:8">
      <c r="E29">
        <f t="shared" si="7"/>
        <v>341.59999999999997</v>
      </c>
      <c r="F29" s="4">
        <f t="shared" si="4"/>
        <v>3659.2505854800938</v>
      </c>
      <c r="G29" s="5">
        <f t="shared" si="5"/>
        <v>7173.5999999999995</v>
      </c>
      <c r="H29" s="5">
        <f t="shared" si="6"/>
        <v>10832.850585480093</v>
      </c>
    </row>
    <row r="30" spans="5:8">
      <c r="E30">
        <f t="shared" si="7"/>
        <v>365.99999999999994</v>
      </c>
      <c r="F30" s="4">
        <f t="shared" si="4"/>
        <v>3415.300546448088</v>
      </c>
      <c r="G30" s="5">
        <f t="shared" si="5"/>
        <v>7685.9999999999991</v>
      </c>
      <c r="H30" s="5">
        <f t="shared" si="6"/>
        <v>11101.300546448087</v>
      </c>
    </row>
    <row r="31" spans="5:8">
      <c r="E31">
        <f t="shared" si="7"/>
        <v>390.39999999999992</v>
      </c>
      <c r="F31" s="4">
        <f t="shared" si="4"/>
        <v>3201.8442622950824</v>
      </c>
      <c r="G31" s="5">
        <f t="shared" si="5"/>
        <v>8198.4</v>
      </c>
      <c r="H31" s="5">
        <f t="shared" si="6"/>
        <v>11400.244262295082</v>
      </c>
    </row>
    <row r="32" spans="5:8">
      <c r="E32">
        <f t="shared" si="7"/>
        <v>414.7999999999999</v>
      </c>
      <c r="F32" s="4">
        <f t="shared" si="4"/>
        <v>3013.5004821600778</v>
      </c>
      <c r="G32" s="5">
        <f t="shared" si="5"/>
        <v>8710.7999999999975</v>
      </c>
      <c r="H32" s="5">
        <f t="shared" si="6"/>
        <v>11724.300482160075</v>
      </c>
    </row>
    <row r="33" spans="5:8">
      <c r="E33">
        <f t="shared" si="7"/>
        <v>439.19999999999987</v>
      </c>
      <c r="F33" s="4">
        <f t="shared" si="4"/>
        <v>2846.0837887067405</v>
      </c>
      <c r="G33" s="5">
        <f t="shared" si="5"/>
        <v>9223.1999999999971</v>
      </c>
      <c r="H33" s="5">
        <f t="shared" si="6"/>
        <v>12069.283788706738</v>
      </c>
    </row>
    <row r="34" spans="5:8">
      <c r="E34">
        <f t="shared" si="7"/>
        <v>463.59999999999985</v>
      </c>
      <c r="F34" s="4">
        <f t="shared" si="4"/>
        <v>2696.2899050905962</v>
      </c>
      <c r="G34" s="5">
        <f t="shared" si="5"/>
        <v>9735.5999999999967</v>
      </c>
      <c r="H34" s="5">
        <f t="shared" si="6"/>
        <v>12431.889905090593</v>
      </c>
    </row>
    <row r="35" spans="5:8">
      <c r="E35">
        <f t="shared" si="7"/>
        <v>487.99999999999983</v>
      </c>
      <c r="F35" s="4">
        <f t="shared" si="4"/>
        <v>2561.4754098360668</v>
      </c>
      <c r="G35" s="5">
        <f t="shared" si="5"/>
        <v>10247.999999999996</v>
      </c>
      <c r="H35" s="5">
        <f t="shared" si="6"/>
        <v>12809.475409836063</v>
      </c>
    </row>
  </sheetData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EOQ example</vt:lpstr>
      <vt:lpstr>Chart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HP</cp:lastModifiedBy>
  <dcterms:created xsi:type="dcterms:W3CDTF">2015-10-12T22:56:00Z</dcterms:created>
  <dcterms:modified xsi:type="dcterms:W3CDTF">2019-12-10T15:57:27Z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1033-9.1.0.5217</vt:lpwstr>
  </property>
</Properties>
</file>